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30" windowWidth="24855" windowHeight="14820"/>
  </bookViews>
  <sheets>
    <sheet name="Отчет" sheetId="1" r:id="rId1"/>
  </sheets>
  <calcPr calcId="125725"/>
</workbook>
</file>

<file path=xl/calcChain.xml><?xml version="1.0" encoding="utf-8"?>
<calcChain xmlns="http://schemas.openxmlformats.org/spreadsheetml/2006/main">
  <c r="O17" i="1"/>
  <c r="N17"/>
  <c r="F17"/>
  <c r="O16"/>
  <c r="N16"/>
  <c r="F16"/>
  <c r="O15"/>
  <c r="N15"/>
  <c r="F15"/>
  <c r="O14"/>
  <c r="N14"/>
  <c r="F14"/>
  <c r="O13"/>
  <c r="N13"/>
  <c r="F13"/>
  <c r="O12"/>
  <c r="N12"/>
  <c r="F12"/>
  <c r="O11"/>
  <c r="N11"/>
  <c r="F11"/>
  <c r="O10"/>
  <c r="N10"/>
  <c r="F10"/>
  <c r="O9"/>
  <c r="N9"/>
  <c r="F9"/>
  <c r="O8"/>
  <c r="N8"/>
  <c r="F8"/>
  <c r="O7"/>
  <c r="N7"/>
  <c r="F7"/>
  <c r="O6"/>
  <c r="N6"/>
  <c r="F6"/>
  <c r="O5"/>
  <c r="N5"/>
  <c r="F5"/>
  <c r="O4"/>
  <c r="N4"/>
  <c r="F4"/>
  <c r="O3"/>
  <c r="N3"/>
  <c r="F3"/>
</calcChain>
</file>

<file path=xl/sharedStrings.xml><?xml version="1.0" encoding="utf-8"?>
<sst xmlns="http://schemas.openxmlformats.org/spreadsheetml/2006/main" count="185" uniqueCount="107">
  <si>
    <t>Список СМИ
Выборы депутатов Земского Собрания Кудымкарского муниципального района третьего созыва</t>
  </si>
  <si>
    <t>Наименование СМИ</t>
  </si>
  <si>
    <t>Полное наименование</t>
  </si>
  <si>
    <t>Тип СМИ</t>
  </si>
  <si>
    <t>Формат распространения</t>
  </si>
  <si>
    <t>Дата регистрации СМИ</t>
  </si>
  <si>
    <t>Организация, осуществляющая выпуск СМИ</t>
  </si>
  <si>
    <t>Регистрационный номер</t>
  </si>
  <si>
    <t>Специализированное СМИ</t>
  </si>
  <si>
    <t>Количество выпусков</t>
  </si>
  <si>
    <t>За период</t>
  </si>
  <si>
    <t>Наименование источника публикации сведений об условиях оплаты</t>
  </si>
  <si>
    <t>Дата публикации организацией</t>
  </si>
  <si>
    <t>Дата направления сведений в комиссию</t>
  </si>
  <si>
    <t>Дата получения сведений комиссией</t>
  </si>
  <si>
    <t>Входящий номер</t>
  </si>
  <si>
    <t>"Комсомольская правда"</t>
  </si>
  <si>
    <t>Сетевое издание "Комсомольская правда"</t>
  </si>
  <si>
    <t>Сетевое издание</t>
  </si>
  <si>
    <t>Общество с ограниченной ответственностью "КП-Прикамье"</t>
  </si>
  <si>
    <t>Эл № ФС77-50166</t>
  </si>
  <si>
    <t>Нет</t>
  </si>
  <si>
    <t>Газета "Комсомольская правда"</t>
  </si>
  <si>
    <t>13.07.2016</t>
  </si>
  <si>
    <t>79</t>
  </si>
  <si>
    <t>В курсе-Пермь</t>
  </si>
  <si>
    <t>Газета "В курсе-Пермь"</t>
  </si>
  <si>
    <t>Периодическое печатное издание</t>
  </si>
  <si>
    <t>Печатное СМИ, газета</t>
  </si>
  <si>
    <t>Общество с ограниченной ответственностью "АктивМедиа"</t>
  </si>
  <si>
    <t>ПИ № ТУ 59-1005</t>
  </si>
  <si>
    <t>1</t>
  </si>
  <si>
    <t>неделя</t>
  </si>
  <si>
    <t>Газета "Звезда"</t>
  </si>
  <si>
    <t>14.07.2016</t>
  </si>
  <si>
    <t>72</t>
  </si>
  <si>
    <t>В курсе.ру</t>
  </si>
  <si>
    <t>Сетевое издание "В курсе.ру"</t>
  </si>
  <si>
    <t>Эл № ФС 77-60832</t>
  </si>
  <si>
    <t>Газета "Местное время-Пермь"</t>
  </si>
  <si>
    <t>71</t>
  </si>
  <si>
    <t>Городок на Каме</t>
  </si>
  <si>
    <t>Газета "Городок на Каме"</t>
  </si>
  <si>
    <t>Общество с ограниченной ответственностью "Типограф"</t>
  </si>
  <si>
    <t>ПИ № ТУ 59-0903</t>
  </si>
  <si>
    <t>Газета "Соликамский работник"</t>
  </si>
  <si>
    <t>09.07.2016</t>
  </si>
  <si>
    <t>70</t>
  </si>
  <si>
    <t>Звезда</t>
  </si>
  <si>
    <t>Акционерное общество "Газета "Звезда"</t>
  </si>
  <si>
    <t>ПИ № ТУ 59-1039</t>
  </si>
  <si>
    <t>3</t>
  </si>
  <si>
    <t>12.07.2016</t>
  </si>
  <si>
    <t>82</t>
  </si>
  <si>
    <t>Иньвенский край</t>
  </si>
  <si>
    <t>газеты "Иньвенский край"</t>
  </si>
  <si>
    <t>Администрация Кудымкарского муниципального района</t>
  </si>
  <si>
    <t>ПИ № ТУ 59-0884</t>
  </si>
  <si>
    <t>Газета "Иньвенский край"</t>
  </si>
  <si>
    <t>07.07.2016</t>
  </si>
  <si>
    <t>48</t>
  </si>
  <si>
    <t>Капитал-Weekly</t>
  </si>
  <si>
    <t>Газета "Капитал-Weekly"</t>
  </si>
  <si>
    <t>ПИ № ТУ 59-1040</t>
  </si>
  <si>
    <t>81</t>
  </si>
  <si>
    <t>Комсомольская правда</t>
  </si>
  <si>
    <t>ПИ № ФС77-58661</t>
  </si>
  <si>
    <t>7</t>
  </si>
  <si>
    <t>Кудымкарская городская газета</t>
  </si>
  <si>
    <t>Газета "Кудымкарская городская газета"</t>
  </si>
  <si>
    <t>ИП Котова Ольга Викторовна</t>
  </si>
  <si>
    <t>ПИ № ФС 59-3869Р</t>
  </si>
  <si>
    <t>46</t>
  </si>
  <si>
    <t>МГ</t>
  </si>
  <si>
    <t>Газета "МГ"</t>
  </si>
  <si>
    <t>ИП Анкушин Юрий Николаевич</t>
  </si>
  <si>
    <t>ПИ № ФС 77-46427</t>
  </si>
  <si>
    <t>04.07.2016</t>
  </si>
  <si>
    <t>58</t>
  </si>
  <si>
    <t>Местное время</t>
  </si>
  <si>
    <t>Газета "Местное время"</t>
  </si>
  <si>
    <t>Общество с огрниченной ответственностью "Газета "Местное время"</t>
  </si>
  <si>
    <t>ПИ № ТУ 59-0972</t>
  </si>
  <si>
    <t>Газета "Местное время - Пермь"</t>
  </si>
  <si>
    <t>Парма</t>
  </si>
  <si>
    <t>Газета "Парма"</t>
  </si>
  <si>
    <t>МАУ "Газета "Парма" муниципального образования "Городской округ - город кудымкар"</t>
  </si>
  <si>
    <t>ПИ № ТУ 59-0281</t>
  </si>
  <si>
    <t>45</t>
  </si>
  <si>
    <t>Парма Новости</t>
  </si>
  <si>
    <t>Газета "Парма Новости</t>
  </si>
  <si>
    <t>ООО "Печатный дом"</t>
  </si>
  <si>
    <t>ПИ № ТУ 59-0786</t>
  </si>
  <si>
    <t>Газета "Парма Новости"</t>
  </si>
  <si>
    <t>68</t>
  </si>
  <si>
    <t>Пермские губернские ведомости</t>
  </si>
  <si>
    <t>Газета "Пермские губернские ведомости"</t>
  </si>
  <si>
    <t>Общество с ограниченной ответственностью Медиа-группа "Урал-Информ"</t>
  </si>
  <si>
    <t>ПИ № ТУ 59-0966</t>
  </si>
  <si>
    <t>76</t>
  </si>
  <si>
    <t>Урал-Информ ТВ</t>
  </si>
  <si>
    <t>Телеканал "Урал-Информ ТВ"</t>
  </si>
  <si>
    <t>Телеэфир</t>
  </si>
  <si>
    <t>Общество с ограниченной ответственностью "УТВ-Медиа"</t>
  </si>
  <si>
    <t>ЭЛ № ТУ 59-1016</t>
  </si>
  <si>
    <t>78</t>
  </si>
  <si>
    <t>Отчет составлен 1 августа 2016 г. в 15:07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</si>
</sst>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charset val="204"/>
      <scheme val="minor"/>
    </font>
    <font>
      <b/>
      <sz val="9"/>
      <color theme="1"/>
      <name val="Microsoft Sans Serif"/>
      <family val="2"/>
      <charset val="204"/>
    </font>
    <font>
      <b/>
      <sz val="7"/>
      <color theme="1"/>
      <name val="Microsoft Sans Serif"/>
      <family val="2"/>
      <charset val="204"/>
    </font>
    <font>
      <sz val="7"/>
      <color theme="1"/>
      <name val="Microsoft Sans Serif"/>
      <family val="2"/>
      <charset val="204"/>
    </font>
    <font>
      <sz val="9"/>
      <color theme="1"/>
      <name val="Microsoft Sans Serif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CFDE1"/>
        <bgColor indexed="64"/>
      </patternFill>
    </fill>
    <fill>
      <patternFill patternType="solid">
        <fgColor rgb="FFDCDCDC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3" fillId="0" borderId="1" xfId="0" quotePrefix="1" applyFont="1" applyBorder="1" applyAlignment="1">
      <alignment horizontal="left" vertical="center" wrapText="1"/>
    </xf>
    <xf numFmtId="14" fontId="3" fillId="0" borderId="1" xfId="0" applyNumberFormat="1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4" fillId="2" borderId="3" xfId="0" applyFont="1" applyFill="1" applyBorder="1" applyAlignment="1">
      <alignment horizontal="right" vertical="center"/>
    </xf>
    <xf numFmtId="0" fontId="4" fillId="2" borderId="2" xfId="0" applyFont="1" applyFill="1" applyBorder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18"/>
  <sheetViews>
    <sheetView tabSelected="1" view="pageBreakPreview" topLeftCell="F1" zoomScale="60" zoomScaleNormal="100" workbookViewId="0">
      <selection activeCell="Q2" sqref="Q1:U1048576"/>
    </sheetView>
  </sheetViews>
  <sheetFormatPr defaultRowHeight="15"/>
  <cols>
    <col min="1" max="1" width="3.7109375" customWidth="1"/>
    <col min="2" max="2" width="11.7109375" customWidth="1"/>
    <col min="3" max="3" width="15.7109375" customWidth="1"/>
    <col min="4" max="4" width="12.7109375" customWidth="1"/>
    <col min="5" max="6" width="13.7109375" customWidth="1"/>
    <col min="7" max="7" width="12.7109375" customWidth="1"/>
    <col min="8" max="16" width="13.7109375" customWidth="1"/>
  </cols>
  <sheetData>
    <row r="1" spans="1:16" ht="27" customHeigh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</row>
    <row r="2" spans="1:16">
      <c r="A2" s="3"/>
      <c r="B2" s="3" t="s">
        <v>1</v>
      </c>
      <c r="C2" s="3" t="s">
        <v>2</v>
      </c>
      <c r="D2" s="3" t="s">
        <v>3</v>
      </c>
      <c r="E2" s="3" t="s">
        <v>4</v>
      </c>
      <c r="F2" s="3" t="s">
        <v>5</v>
      </c>
      <c r="G2" s="3" t="s">
        <v>6</v>
      </c>
      <c r="H2" s="3" t="s">
        <v>7</v>
      </c>
      <c r="I2" s="3" t="s">
        <v>8</v>
      </c>
      <c r="J2" s="3" t="s">
        <v>9</v>
      </c>
      <c r="K2" s="3" t="s">
        <v>10</v>
      </c>
      <c r="L2" s="3" t="s">
        <v>11</v>
      </c>
      <c r="M2" s="3" t="s">
        <v>12</v>
      </c>
      <c r="N2" s="3" t="s">
        <v>13</v>
      </c>
      <c r="O2" s="3" t="s">
        <v>14</v>
      </c>
      <c r="P2" s="3" t="s">
        <v>15</v>
      </c>
    </row>
    <row r="3" spans="1:16" ht="42">
      <c r="A3" s="3">
        <v>1</v>
      </c>
      <c r="B3" s="4" t="s">
        <v>16</v>
      </c>
      <c r="C3" s="4" t="s">
        <v>17</v>
      </c>
      <c r="D3" s="4" t="s">
        <v>18</v>
      </c>
      <c r="E3" s="6"/>
      <c r="F3" s="5">
        <f>DATE(2012,6,15)</f>
        <v>41075</v>
      </c>
      <c r="G3" s="4" t="s">
        <v>19</v>
      </c>
      <c r="H3" s="4" t="s">
        <v>20</v>
      </c>
      <c r="I3" s="4" t="s">
        <v>21</v>
      </c>
      <c r="J3" s="6"/>
      <c r="K3" s="6"/>
      <c r="L3" s="4" t="s">
        <v>22</v>
      </c>
      <c r="M3" s="4" t="s">
        <v>23</v>
      </c>
      <c r="N3" s="5">
        <f>DATE(2016,7,15)</f>
        <v>42566</v>
      </c>
      <c r="O3" s="5">
        <f>DATE(2016,7,18)</f>
        <v>42569</v>
      </c>
      <c r="P3" s="4" t="s">
        <v>24</v>
      </c>
    </row>
    <row r="4" spans="1:16" ht="42">
      <c r="A4" s="3">
        <v>2</v>
      </c>
      <c r="B4" s="4" t="s">
        <v>25</v>
      </c>
      <c r="C4" s="4" t="s">
        <v>26</v>
      </c>
      <c r="D4" s="4" t="s">
        <v>27</v>
      </c>
      <c r="E4" s="4" t="s">
        <v>28</v>
      </c>
      <c r="F4" s="5">
        <f>DATE(2015,2,10)</f>
        <v>42045</v>
      </c>
      <c r="G4" s="4" t="s">
        <v>29</v>
      </c>
      <c r="H4" s="4" t="s">
        <v>30</v>
      </c>
      <c r="I4" s="4" t="s">
        <v>21</v>
      </c>
      <c r="J4" s="4" t="s">
        <v>31</v>
      </c>
      <c r="K4" s="4" t="s">
        <v>32</v>
      </c>
      <c r="L4" s="4" t="s">
        <v>33</v>
      </c>
      <c r="M4" s="4" t="s">
        <v>34</v>
      </c>
      <c r="N4" s="5">
        <f>DATE(2016,7,14)</f>
        <v>42565</v>
      </c>
      <c r="O4" s="5">
        <f>DATE(2016,7,18)</f>
        <v>42569</v>
      </c>
      <c r="P4" s="4" t="s">
        <v>35</v>
      </c>
    </row>
    <row r="5" spans="1:16" ht="42">
      <c r="A5" s="3">
        <v>3</v>
      </c>
      <c r="B5" s="4" t="s">
        <v>36</v>
      </c>
      <c r="C5" s="4" t="s">
        <v>37</v>
      </c>
      <c r="D5" s="4" t="s">
        <v>18</v>
      </c>
      <c r="E5" s="6"/>
      <c r="F5" s="5">
        <f>DATE(2015,2,25)</f>
        <v>42060</v>
      </c>
      <c r="G5" s="4" t="s">
        <v>29</v>
      </c>
      <c r="H5" s="4" t="s">
        <v>38</v>
      </c>
      <c r="I5" s="4" t="s">
        <v>21</v>
      </c>
      <c r="J5" s="6"/>
      <c r="K5" s="6"/>
      <c r="L5" s="4" t="s">
        <v>39</v>
      </c>
      <c r="M5" s="4" t="s">
        <v>23</v>
      </c>
      <c r="N5" s="5">
        <f>DATE(2016,7,16)</f>
        <v>42567</v>
      </c>
      <c r="O5" s="5">
        <f>DATE(2016,7,18)</f>
        <v>42569</v>
      </c>
      <c r="P5" s="4" t="s">
        <v>40</v>
      </c>
    </row>
    <row r="6" spans="1:16" ht="42">
      <c r="A6" s="3">
        <v>4</v>
      </c>
      <c r="B6" s="4" t="s">
        <v>41</v>
      </c>
      <c r="C6" s="4" t="s">
        <v>42</v>
      </c>
      <c r="D6" s="4" t="s">
        <v>27</v>
      </c>
      <c r="E6" s="4" t="s">
        <v>28</v>
      </c>
      <c r="F6" s="5">
        <f>DATE(2014,3,3)</f>
        <v>41701</v>
      </c>
      <c r="G6" s="4" t="s">
        <v>43</v>
      </c>
      <c r="H6" s="4" t="s">
        <v>44</v>
      </c>
      <c r="I6" s="4" t="s">
        <v>21</v>
      </c>
      <c r="J6" s="4" t="s">
        <v>31</v>
      </c>
      <c r="K6" s="4" t="s">
        <v>32</v>
      </c>
      <c r="L6" s="4" t="s">
        <v>45</v>
      </c>
      <c r="M6" s="4" t="s">
        <v>46</v>
      </c>
      <c r="N6" s="5">
        <f>DATE(2016,7,11)</f>
        <v>42562</v>
      </c>
      <c r="O6" s="5">
        <f>DATE(2016,7,15)</f>
        <v>42566</v>
      </c>
      <c r="P6" s="4" t="s">
        <v>47</v>
      </c>
    </row>
    <row r="7" spans="1:16" ht="31.5">
      <c r="A7" s="3">
        <v>5</v>
      </c>
      <c r="B7" s="4" t="s">
        <v>48</v>
      </c>
      <c r="C7" s="4" t="s">
        <v>33</v>
      </c>
      <c r="D7" s="4" t="s">
        <v>27</v>
      </c>
      <c r="E7" s="4" t="s">
        <v>28</v>
      </c>
      <c r="F7" s="5">
        <f>DATE(2015,8,5)</f>
        <v>42221</v>
      </c>
      <c r="G7" s="4" t="s">
        <v>49</v>
      </c>
      <c r="H7" s="4" t="s">
        <v>50</v>
      </c>
      <c r="I7" s="4" t="s">
        <v>21</v>
      </c>
      <c r="J7" s="4" t="s">
        <v>51</v>
      </c>
      <c r="K7" s="4" t="s">
        <v>32</v>
      </c>
      <c r="L7" s="4" t="s">
        <v>33</v>
      </c>
      <c r="M7" s="4" t="s">
        <v>52</v>
      </c>
      <c r="N7" s="5">
        <f>DATE(2016,7,18)</f>
        <v>42569</v>
      </c>
      <c r="O7" s="5">
        <f>DATE(2016,7,20)</f>
        <v>42571</v>
      </c>
      <c r="P7" s="4" t="s">
        <v>53</v>
      </c>
    </row>
    <row r="8" spans="1:16" ht="42">
      <c r="A8" s="3">
        <v>6</v>
      </c>
      <c r="B8" s="4" t="s">
        <v>54</v>
      </c>
      <c r="C8" s="4" t="s">
        <v>55</v>
      </c>
      <c r="D8" s="4" t="s">
        <v>27</v>
      </c>
      <c r="E8" s="4" t="s">
        <v>28</v>
      </c>
      <c r="F8" s="5">
        <f>DATE(2013,12,13)</f>
        <v>41621</v>
      </c>
      <c r="G8" s="4" t="s">
        <v>56</v>
      </c>
      <c r="H8" s="4" t="s">
        <v>57</v>
      </c>
      <c r="I8" s="4" t="s">
        <v>21</v>
      </c>
      <c r="J8" s="4" t="s">
        <v>31</v>
      </c>
      <c r="K8" s="4" t="s">
        <v>32</v>
      </c>
      <c r="L8" s="4" t="s">
        <v>58</v>
      </c>
      <c r="M8" s="4" t="s">
        <v>59</v>
      </c>
      <c r="N8" s="5">
        <f>DATE(2016,7,12)</f>
        <v>42563</v>
      </c>
      <c r="O8" s="5">
        <f>DATE(2016,7,12)</f>
        <v>42563</v>
      </c>
      <c r="P8" s="4" t="s">
        <v>60</v>
      </c>
    </row>
    <row r="9" spans="1:16" ht="31.5">
      <c r="A9" s="3">
        <v>7</v>
      </c>
      <c r="B9" s="4" t="s">
        <v>61</v>
      </c>
      <c r="C9" s="4" t="s">
        <v>62</v>
      </c>
      <c r="D9" s="4" t="s">
        <v>27</v>
      </c>
      <c r="E9" s="4" t="s">
        <v>28</v>
      </c>
      <c r="F9" s="5">
        <f>DATE(2015,8,5)</f>
        <v>42221</v>
      </c>
      <c r="G9" s="4" t="s">
        <v>49</v>
      </c>
      <c r="H9" s="4" t="s">
        <v>63</v>
      </c>
      <c r="I9" s="4" t="s">
        <v>21</v>
      </c>
      <c r="J9" s="4" t="s">
        <v>31</v>
      </c>
      <c r="K9" s="4" t="s">
        <v>32</v>
      </c>
      <c r="L9" s="4" t="s">
        <v>33</v>
      </c>
      <c r="M9" s="4" t="s">
        <v>34</v>
      </c>
      <c r="N9" s="5">
        <f>DATE(2016,7,18)</f>
        <v>42569</v>
      </c>
      <c r="O9" s="5">
        <f>DATE(2016,7,20)</f>
        <v>42571</v>
      </c>
      <c r="P9" s="4" t="s">
        <v>64</v>
      </c>
    </row>
    <row r="10" spans="1:16" ht="42">
      <c r="A10" s="3">
        <v>8</v>
      </c>
      <c r="B10" s="4" t="s">
        <v>65</v>
      </c>
      <c r="C10" s="4" t="s">
        <v>22</v>
      </c>
      <c r="D10" s="4" t="s">
        <v>27</v>
      </c>
      <c r="E10" s="4" t="s">
        <v>28</v>
      </c>
      <c r="F10" s="5">
        <f>DATE(2014,7,21)</f>
        <v>41841</v>
      </c>
      <c r="G10" s="4" t="s">
        <v>19</v>
      </c>
      <c r="H10" s="4" t="s">
        <v>66</v>
      </c>
      <c r="I10" s="4" t="s">
        <v>21</v>
      </c>
      <c r="J10" s="4" t="s">
        <v>67</v>
      </c>
      <c r="K10" s="4" t="s">
        <v>32</v>
      </c>
      <c r="L10" s="4" t="s">
        <v>22</v>
      </c>
      <c r="M10" s="4" t="s">
        <v>23</v>
      </c>
      <c r="N10" s="5">
        <f>DATE(2016,7,15)</f>
        <v>42566</v>
      </c>
      <c r="O10" s="5">
        <f>DATE(2016,7,18)</f>
        <v>42569</v>
      </c>
      <c r="P10" s="4" t="s">
        <v>24</v>
      </c>
    </row>
    <row r="11" spans="1:16" ht="31.5">
      <c r="A11" s="3">
        <v>9</v>
      </c>
      <c r="B11" s="4" t="s">
        <v>68</v>
      </c>
      <c r="C11" s="4" t="s">
        <v>69</v>
      </c>
      <c r="D11" s="4" t="s">
        <v>27</v>
      </c>
      <c r="E11" s="4" t="s">
        <v>28</v>
      </c>
      <c r="F11" s="5">
        <f>DATE(2008,4,30)</f>
        <v>39568</v>
      </c>
      <c r="G11" s="4" t="s">
        <v>70</v>
      </c>
      <c r="H11" s="4" t="s">
        <v>71</v>
      </c>
      <c r="I11" s="4" t="s">
        <v>21</v>
      </c>
      <c r="J11" s="4" t="s">
        <v>31</v>
      </c>
      <c r="K11" s="4" t="s">
        <v>32</v>
      </c>
      <c r="L11" s="4" t="s">
        <v>69</v>
      </c>
      <c r="M11" s="4" t="s">
        <v>59</v>
      </c>
      <c r="N11" s="5">
        <f>DATE(2016,7,11)</f>
        <v>42562</v>
      </c>
      <c r="O11" s="5">
        <f>DATE(2016,7,12)</f>
        <v>42563</v>
      </c>
      <c r="P11" s="4" t="s">
        <v>72</v>
      </c>
    </row>
    <row r="12" spans="1:16" ht="21">
      <c r="A12" s="3">
        <v>10</v>
      </c>
      <c r="B12" s="4" t="s">
        <v>73</v>
      </c>
      <c r="C12" s="4" t="s">
        <v>74</v>
      </c>
      <c r="D12" s="4" t="s">
        <v>27</v>
      </c>
      <c r="E12" s="4" t="s">
        <v>28</v>
      </c>
      <c r="F12" s="5">
        <f>DATE(2011,9,2)</f>
        <v>40788</v>
      </c>
      <c r="G12" s="4" t="s">
        <v>75</v>
      </c>
      <c r="H12" s="4" t="s">
        <v>76</v>
      </c>
      <c r="I12" s="4" t="s">
        <v>21</v>
      </c>
      <c r="J12" s="6"/>
      <c r="K12" s="6"/>
      <c r="L12" s="4" t="s">
        <v>74</v>
      </c>
      <c r="M12" s="4" t="s">
        <v>77</v>
      </c>
      <c r="N12" s="5">
        <f>DATE(2016,7,9)</f>
        <v>42560</v>
      </c>
      <c r="O12" s="5">
        <f>DATE(2016,7,12)</f>
        <v>42563</v>
      </c>
      <c r="P12" s="4" t="s">
        <v>78</v>
      </c>
    </row>
    <row r="13" spans="1:16" ht="52.5">
      <c r="A13" s="3">
        <v>11</v>
      </c>
      <c r="B13" s="4" t="s">
        <v>79</v>
      </c>
      <c r="C13" s="4" t="s">
        <v>80</v>
      </c>
      <c r="D13" s="4" t="s">
        <v>27</v>
      </c>
      <c r="E13" s="4" t="s">
        <v>28</v>
      </c>
      <c r="F13" s="5">
        <f>DATE(2014,10,7)</f>
        <v>41919</v>
      </c>
      <c r="G13" s="4" t="s">
        <v>81</v>
      </c>
      <c r="H13" s="4" t="s">
        <v>82</v>
      </c>
      <c r="I13" s="4" t="s">
        <v>21</v>
      </c>
      <c r="J13" s="4" t="s">
        <v>31</v>
      </c>
      <c r="K13" s="4" t="s">
        <v>32</v>
      </c>
      <c r="L13" s="4" t="s">
        <v>83</v>
      </c>
      <c r="M13" s="4" t="s">
        <v>23</v>
      </c>
      <c r="N13" s="5">
        <f>DATE(2016,7,13)</f>
        <v>42564</v>
      </c>
      <c r="O13" s="5">
        <f>DATE(2016,7,18)</f>
        <v>42569</v>
      </c>
      <c r="P13" s="6"/>
    </row>
    <row r="14" spans="1:16" ht="63">
      <c r="A14" s="3">
        <v>12</v>
      </c>
      <c r="B14" s="4" t="s">
        <v>84</v>
      </c>
      <c r="C14" s="4" t="s">
        <v>85</v>
      </c>
      <c r="D14" s="4" t="s">
        <v>27</v>
      </c>
      <c r="E14" s="4" t="s">
        <v>28</v>
      </c>
      <c r="F14" s="5">
        <f>DATE(2009,12,1)</f>
        <v>40148</v>
      </c>
      <c r="G14" s="4" t="s">
        <v>86</v>
      </c>
      <c r="H14" s="4" t="s">
        <v>87</v>
      </c>
      <c r="I14" s="4" t="s">
        <v>21</v>
      </c>
      <c r="J14" s="4" t="s">
        <v>31</v>
      </c>
      <c r="K14" s="4" t="s">
        <v>32</v>
      </c>
      <c r="L14" s="4" t="s">
        <v>85</v>
      </c>
      <c r="M14" s="4" t="s">
        <v>59</v>
      </c>
      <c r="N14" s="5">
        <f>DATE(2016,7,8)</f>
        <v>42559</v>
      </c>
      <c r="O14" s="5">
        <f>DATE(2016,7,11)</f>
        <v>42562</v>
      </c>
      <c r="P14" s="4" t="s">
        <v>88</v>
      </c>
    </row>
    <row r="15" spans="1:16" ht="21">
      <c r="A15" s="3">
        <v>13</v>
      </c>
      <c r="B15" s="4" t="s">
        <v>89</v>
      </c>
      <c r="C15" s="4" t="s">
        <v>90</v>
      </c>
      <c r="D15" s="4" t="s">
        <v>27</v>
      </c>
      <c r="E15" s="4" t="s">
        <v>28</v>
      </c>
      <c r="F15" s="5">
        <f>DATE(2013,1,28)</f>
        <v>41302</v>
      </c>
      <c r="G15" s="4" t="s">
        <v>91</v>
      </c>
      <c r="H15" s="4" t="s">
        <v>92</v>
      </c>
      <c r="I15" s="4" t="s">
        <v>21</v>
      </c>
      <c r="J15" s="4" t="s">
        <v>31</v>
      </c>
      <c r="K15" s="4" t="s">
        <v>32</v>
      </c>
      <c r="L15" s="4" t="s">
        <v>93</v>
      </c>
      <c r="M15" s="4" t="s">
        <v>23</v>
      </c>
      <c r="N15" s="5">
        <f>DATE(2016,7,15)</f>
        <v>42566</v>
      </c>
      <c r="O15" s="5">
        <f>DATE(2016,7,15)</f>
        <v>42566</v>
      </c>
      <c r="P15" s="4" t="s">
        <v>94</v>
      </c>
    </row>
    <row r="16" spans="1:16" ht="52.5">
      <c r="A16" s="3">
        <v>14</v>
      </c>
      <c r="B16" s="4" t="s">
        <v>95</v>
      </c>
      <c r="C16" s="4" t="s">
        <v>96</v>
      </c>
      <c r="D16" s="4" t="s">
        <v>27</v>
      </c>
      <c r="E16" s="4" t="s">
        <v>28</v>
      </c>
      <c r="F16" s="5">
        <f>DATE(2013,8,20)</f>
        <v>41506</v>
      </c>
      <c r="G16" s="4" t="s">
        <v>97</v>
      </c>
      <c r="H16" s="4" t="s">
        <v>98</v>
      </c>
      <c r="I16" s="4" t="s">
        <v>21</v>
      </c>
      <c r="J16" s="4" t="s">
        <v>31</v>
      </c>
      <c r="K16" s="4" t="s">
        <v>32</v>
      </c>
      <c r="L16" s="4" t="s">
        <v>39</v>
      </c>
      <c r="M16" s="4" t="s">
        <v>23</v>
      </c>
      <c r="N16" s="5">
        <f>DATE(2016,7,15)</f>
        <v>42566</v>
      </c>
      <c r="O16" s="5">
        <f>DATE(2016,7,18)</f>
        <v>42569</v>
      </c>
      <c r="P16" s="4" t="s">
        <v>99</v>
      </c>
    </row>
    <row r="17" spans="1:16" ht="42">
      <c r="A17" s="3">
        <v>15</v>
      </c>
      <c r="B17" s="4" t="s">
        <v>100</v>
      </c>
      <c r="C17" s="4" t="s">
        <v>101</v>
      </c>
      <c r="D17" s="4" t="s">
        <v>102</v>
      </c>
      <c r="E17" s="6"/>
      <c r="F17" s="5">
        <f>DATE(1991,6,27)</f>
        <v>33416</v>
      </c>
      <c r="G17" s="4" t="s">
        <v>103</v>
      </c>
      <c r="H17" s="4" t="s">
        <v>104</v>
      </c>
      <c r="I17" s="4" t="s">
        <v>21</v>
      </c>
      <c r="J17" s="6"/>
      <c r="K17" s="6"/>
      <c r="L17" s="4" t="s">
        <v>33</v>
      </c>
      <c r="M17" s="4" t="s">
        <v>34</v>
      </c>
      <c r="N17" s="5">
        <f>DATE(2016,7,15)</f>
        <v>42566</v>
      </c>
      <c r="O17" s="5">
        <f>DATE(2016,7,18)</f>
        <v>42569</v>
      </c>
      <c r="P17" s="4" t="s">
        <v>105</v>
      </c>
    </row>
    <row r="18" spans="1:16">
      <c r="A18" s="8" t="s">
        <v>106</v>
      </c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</row>
  </sheetData>
  <mergeCells count="2">
    <mergeCell ref="A1:P1"/>
    <mergeCell ref="A18:P18"/>
  </mergeCells>
  <pageMargins left="0.7" right="0.7" top="0.75" bottom="0.75" header="0.3" footer="0.3"/>
  <pageSetup paperSize="9" scale="6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Отчет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2016-08-01T12:08:55Z</cp:lastPrinted>
  <dcterms:created xsi:type="dcterms:W3CDTF">2016-08-01T12:07:58Z</dcterms:created>
  <dcterms:modified xsi:type="dcterms:W3CDTF">2016-08-01T12:10:15Z</dcterms:modified>
</cp:coreProperties>
</file>